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T:\PRZYGOTOWANIE PRZETARGÓW\PRZYGOTOWANIE 2024\ENERGIA 2025-2026\"/>
    </mc:Choice>
  </mc:AlternateContent>
  <xr:revisionPtr revIDLastSave="0" documentId="13_ncr:1_{C05C2404-D088-4A8D-8D69-E91B2BD78A3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" l="1"/>
  <c r="R41" i="1"/>
  <c r="R38" i="1"/>
  <c r="S30" i="1"/>
  <c r="R30" i="1"/>
  <c r="R29" i="1"/>
  <c r="S29" i="1" s="1"/>
  <c r="T29" i="1" s="1"/>
  <c r="R28" i="1"/>
  <c r="S28" i="1" s="1"/>
  <c r="R27" i="1"/>
  <c r="S27" i="1" s="1"/>
  <c r="T27" i="1" s="1"/>
  <c r="R26" i="1"/>
  <c r="R25" i="1"/>
  <c r="R24" i="1"/>
  <c r="R59" i="1"/>
  <c r="R58" i="1"/>
  <c r="R54" i="1"/>
  <c r="R52" i="1"/>
  <c r="R51" i="1"/>
  <c r="R50" i="1"/>
  <c r="R49" i="1"/>
  <c r="R48" i="1"/>
  <c r="R46" i="1"/>
  <c r="R44" i="1"/>
  <c r="R43" i="1"/>
  <c r="S43" i="1" s="1"/>
  <c r="T43" i="1" s="1"/>
  <c r="R35" i="1"/>
  <c r="S35" i="1" s="1"/>
  <c r="R32" i="1"/>
  <c r="S32" i="1" s="1"/>
  <c r="R23" i="1"/>
  <c r="S23" i="1" s="1"/>
  <c r="T35" i="1" l="1"/>
  <c r="T37" i="1" s="1"/>
  <c r="S59" i="1"/>
  <c r="T59" i="1" s="1"/>
  <c r="S58" i="1"/>
  <c r="T58" i="1" s="1"/>
  <c r="S56" i="1"/>
  <c r="T56" i="1" s="1"/>
  <c r="T57" i="1" s="1"/>
  <c r="S54" i="1"/>
  <c r="T54" i="1" s="1"/>
  <c r="T55" i="1" s="1"/>
  <c r="S48" i="1"/>
  <c r="T48" i="1" s="1"/>
  <c r="S49" i="1"/>
  <c r="T49" i="1" s="1"/>
  <c r="S50" i="1"/>
  <c r="T50" i="1" s="1"/>
  <c r="S51" i="1"/>
  <c r="T51" i="1" s="1"/>
  <c r="S52" i="1"/>
  <c r="T52" i="1" s="1"/>
  <c r="S46" i="1"/>
  <c r="T46" i="1" s="1"/>
  <c r="T47" i="1" s="1"/>
  <c r="S44" i="1"/>
  <c r="T44" i="1" s="1"/>
  <c r="T45" i="1" s="1"/>
  <c r="S41" i="1"/>
  <c r="T41" i="1" s="1"/>
  <c r="T42" i="1" s="1"/>
  <c r="S38" i="1"/>
  <c r="T38" i="1" s="1"/>
  <c r="T40" i="1" s="1"/>
  <c r="T32" i="1"/>
  <c r="T34" i="1" s="1"/>
  <c r="T30" i="1"/>
  <c r="T28" i="1"/>
  <c r="S24" i="1"/>
  <c r="T24" i="1" s="1"/>
  <c r="S26" i="1"/>
  <c r="T26" i="1" s="1"/>
  <c r="S25" i="1"/>
  <c r="T25" i="1" s="1"/>
  <c r="T23" i="1"/>
  <c r="T53" i="1" l="1"/>
  <c r="T60" i="1"/>
  <c r="T31" i="1"/>
  <c r="T61" i="1" l="1"/>
</calcChain>
</file>

<file path=xl/sharedStrings.xml><?xml version="1.0" encoding="utf-8"?>
<sst xmlns="http://schemas.openxmlformats.org/spreadsheetml/2006/main" count="270" uniqueCount="57">
  <si>
    <t>Załącznik nr 6a do SWZ</t>
  </si>
  <si>
    <t>ARKUSZ KALKULACYJNY</t>
  </si>
  <si>
    <t>…............................................</t>
  </si>
  <si>
    <t>(Nazwa wykonawcy)</t>
  </si>
  <si>
    <t>w tym:</t>
  </si>
  <si>
    <t>Uwaga: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</si>
  <si>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jc11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</si>
  <si>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jG11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</si>
  <si>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jdC12b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</si>
  <si>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jdC12w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</si>
  <si>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jnC12b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</si>
  <si>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jnC12w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</si>
  <si>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jszC12a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</si>
  <si>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jpszC12a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</si>
  <si>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jC21</t>
    </r>
  </si>
  <si>
    <t>Miasto Radzyń Podlaski</t>
  </si>
  <si>
    <t>Strefa całodobowa C11</t>
  </si>
  <si>
    <t>***pozostałe obliczenia w arkuszu, z dokładnością do 2. miejsc po przecinku</t>
  </si>
  <si>
    <t>** ceny jednostkowe energii elektrycznej netto wyrażone w zł/kWh, z dokładnością nie większą niż 4. miejsca po przecinku</t>
  </si>
  <si>
    <t>x</t>
  </si>
  <si>
    <t>Strefa całodobowa G11</t>
  </si>
  <si>
    <t>Strefa dzienna C12b</t>
  </si>
  <si>
    <t>Strefa dzienna C12w</t>
  </si>
  <si>
    <t>Strefa nocna C12b</t>
  </si>
  <si>
    <t>Strefa nocna C12w</t>
  </si>
  <si>
    <t>Srefa szczytowa C12a</t>
  </si>
  <si>
    <t>Strefa pozaszczytowa C12a</t>
  </si>
  <si>
    <t>Razem:</t>
  </si>
  <si>
    <t>Przedszkole Miejskie Nr 1</t>
  </si>
  <si>
    <t>Przedszkole Miejskie Nr 2</t>
  </si>
  <si>
    <t>Przedszkole Miejskie Nr 3</t>
  </si>
  <si>
    <t>Szkoła Podstawowa nr 1</t>
  </si>
  <si>
    <t>Miejski Ośrodek Pomocy Społecznej</t>
  </si>
  <si>
    <t>Miejska Biblioteka Publiczna</t>
  </si>
  <si>
    <t>Radzyński Ośrodek Kultury</t>
  </si>
  <si>
    <t>Strefa szczytowa C12a</t>
  </si>
  <si>
    <t>Dzienny Środowiskowy Dom Samopomocy</t>
  </si>
  <si>
    <t>Miejski Ośrodek Sportu i Rekreacji-pływalnia</t>
  </si>
  <si>
    <t>Strefa całodobowa C21</t>
  </si>
  <si>
    <t>Szkoła Podstawowa nr 2</t>
  </si>
  <si>
    <t>OGÓŁEM:</t>
  </si>
  <si>
    <t xml:space="preserve">2
</t>
  </si>
  <si>
    <t xml:space="preserve">Odbiorca
</t>
  </si>
  <si>
    <t xml:space="preserve">Wartość netto***
[zł]
</t>
  </si>
  <si>
    <t xml:space="preserve">Wartość brutto***
[zł]
</t>
  </si>
  <si>
    <t xml:space="preserve">Oferowane ceny jednostkowe energii elektrycznej netto**
[zł/kWh]
</t>
  </si>
  <si>
    <t xml:space="preserve">Lp.
</t>
  </si>
  <si>
    <t xml:space="preserve">
Podatek VAT 23%***
[zł]</t>
  </si>
  <si>
    <t xml:space="preserve">
Strefa całodobowa C11</t>
  </si>
  <si>
    <t xml:space="preserve">
x</t>
  </si>
  <si>
    <t>Ogółem:</t>
  </si>
  <si>
    <t xml:space="preserve">9
</t>
  </si>
  <si>
    <t xml:space="preserve">3
</t>
  </si>
  <si>
    <t xml:space="preserve">4
</t>
  </si>
  <si>
    <t xml:space="preserve">Prognozowane zużycie energii elektrycznej w okresie
01.01.2025r.-31.12.2026r.
</t>
  </si>
  <si>
    <t>WRG.271.5.2024</t>
  </si>
  <si>
    <t>"Dostawa energii elektrycznej dla Miasta Radzyń Podlaski i miejskich jednostek organizacyjnych"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</si>
</sst>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0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 vertical="top"/>
    </xf>
    <xf numFmtId="0" fontId="0" fillId="0" borderId="8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164" fontId="0" fillId="0" borderId="14" xfId="0" applyNumberFormat="1" applyBorder="1"/>
    <xf numFmtId="164" fontId="0" fillId="0" borderId="8" xfId="0" applyNumberFormat="1" applyBorder="1"/>
    <xf numFmtId="0" fontId="0" fillId="0" borderId="9" xfId="0" applyBorder="1" applyAlignment="1">
      <alignment horizontal="center"/>
    </xf>
    <xf numFmtId="164" fontId="0" fillId="0" borderId="16" xfId="0" applyNumberFormat="1" applyBorder="1"/>
    <xf numFmtId="164" fontId="0" fillId="0" borderId="12" xfId="0" applyNumberFormat="1" applyBorder="1"/>
    <xf numFmtId="164" fontId="0" fillId="0" borderId="2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19" xfId="0" applyNumberFormat="1" applyBorder="1"/>
    <xf numFmtId="0" fontId="0" fillId="0" borderId="8" xfId="0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4" borderId="8" xfId="0" applyFill="1" applyBorder="1"/>
    <xf numFmtId="0" fontId="0" fillId="4" borderId="4" xfId="0" applyFill="1" applyBorder="1"/>
    <xf numFmtId="0" fontId="0" fillId="4" borderId="2" xfId="0" applyFill="1" applyBorder="1"/>
    <xf numFmtId="0" fontId="0" fillId="5" borderId="13" xfId="0" applyFill="1" applyBorder="1"/>
    <xf numFmtId="0" fontId="0" fillId="5" borderId="9" xfId="0" applyFill="1" applyBorder="1"/>
    <xf numFmtId="0" fontId="0" fillId="5" borderId="15" xfId="0" applyFill="1" applyBorder="1"/>
    <xf numFmtId="0" fontId="0" fillId="5" borderId="12" xfId="0" applyFill="1" applyBorder="1"/>
    <xf numFmtId="0" fontId="0" fillId="6" borderId="0" xfId="0" applyFill="1"/>
    <xf numFmtId="0" fontId="0" fillId="6" borderId="2" xfId="0" applyFill="1" applyBorder="1" applyAlignment="1">
      <alignment horizontal="right"/>
    </xf>
    <xf numFmtId="0" fontId="1" fillId="2" borderId="21" xfId="0" applyFont="1" applyFill="1" applyBorder="1"/>
    <xf numFmtId="164" fontId="0" fillId="3" borderId="20" xfId="0" applyNumberFormat="1" applyFill="1" applyBorder="1"/>
    <xf numFmtId="0" fontId="0" fillId="6" borderId="9" xfId="0" applyFill="1" applyBorder="1"/>
    <xf numFmtId="3" fontId="0" fillId="0" borderId="8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2" fontId="0" fillId="0" borderId="8" xfId="0" applyNumberFormat="1" applyBorder="1"/>
    <xf numFmtId="2" fontId="0" fillId="0" borderId="15" xfId="0" applyNumberFormat="1" applyBorder="1"/>
    <xf numFmtId="2" fontId="0" fillId="0" borderId="12" xfId="0" applyNumberFormat="1" applyBorder="1" applyAlignment="1">
      <alignment horizontal="center"/>
    </xf>
    <xf numFmtId="2" fontId="0" fillId="0" borderId="3" xfId="0" applyNumberFormat="1" applyBorder="1"/>
    <xf numFmtId="2" fontId="0" fillId="0" borderId="14" xfId="0" applyNumberFormat="1" applyBorder="1"/>
    <xf numFmtId="2" fontId="0" fillId="0" borderId="5" xfId="0" applyNumberFormat="1" applyBorder="1"/>
    <xf numFmtId="2" fontId="0" fillId="0" borderId="15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15" xfId="0" applyNumberFormat="1" applyBorder="1"/>
    <xf numFmtId="0" fontId="0" fillId="0" borderId="14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6" borderId="1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/>
    <xf numFmtId="0" fontId="0" fillId="0" borderId="14" xfId="0" applyBorder="1" applyAlignment="1">
      <alignment horizontal="center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3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/>
    <xf numFmtId="0" fontId="0" fillId="0" borderId="3" xfId="0" applyBorder="1"/>
    <xf numFmtId="0" fontId="0" fillId="0" borderId="5" xfId="0" applyBorder="1"/>
    <xf numFmtId="0" fontId="0" fillId="0" borderId="10" xfId="0" applyBorder="1"/>
    <xf numFmtId="0" fontId="0" fillId="0" borderId="0" xfId="0"/>
    <xf numFmtId="0" fontId="0" fillId="0" borderId="6" xfId="0" applyBorder="1"/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3" fontId="0" fillId="0" borderId="14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3" borderId="14" xfId="0" applyFont="1" applyFill="1" applyBorder="1" applyAlignment="1">
      <alignment horizontal="center" wrapText="1"/>
    </xf>
    <xf numFmtId="0" fontId="1" fillId="3" borderId="15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2" fontId="0" fillId="0" borderId="12" xfId="0" applyNumberFormat="1" applyBorder="1" applyAlignment="1">
      <alignment horizontal="right"/>
    </xf>
    <xf numFmtId="2" fontId="0" fillId="0" borderId="14" xfId="0" applyNumberFormat="1" applyBorder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top"/>
    </xf>
    <xf numFmtId="2" fontId="0" fillId="0" borderId="15" xfId="0" applyNumberFormat="1" applyBorder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2" fontId="0" fillId="0" borderId="12" xfId="0" applyNumberFormat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6" borderId="0" xfId="0" applyFill="1" applyAlignment="1">
      <alignment horizontal="center"/>
    </xf>
    <xf numFmtId="2" fontId="0" fillId="0" borderId="0" xfId="0" applyNumberFormat="1"/>
    <xf numFmtId="165" fontId="0" fillId="0" borderId="12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0" xfId="0" applyNumberFormat="1"/>
    <xf numFmtId="166" fontId="0" fillId="0" borderId="12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/>
    </xf>
    <xf numFmtId="165" fontId="0" fillId="0" borderId="8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61"/>
  <sheetViews>
    <sheetView tabSelected="1" zoomScale="130" zoomScaleNormal="130" workbookViewId="0">
      <selection activeCell="I58" sqref="I58"/>
    </sheetView>
  </sheetViews>
  <sheetFormatPr defaultRowHeight="15" x14ac:dyDescent="0.25"/>
  <cols>
    <col min="1" max="1" width="3.85546875" customWidth="1"/>
    <col min="2" max="2" width="15.7109375" customWidth="1"/>
    <col min="8" max="8" width="10.42578125" bestFit="1" customWidth="1"/>
    <col min="9" max="9" width="11" customWidth="1"/>
    <col min="18" max="18" width="13.140625" customWidth="1"/>
    <col min="19" max="19" width="13.28515625" customWidth="1"/>
    <col min="20" max="20" width="15" customWidth="1"/>
    <col min="23" max="23" width="10.42578125" bestFit="1" customWidth="1"/>
  </cols>
  <sheetData>
    <row r="2" spans="2:18" x14ac:dyDescent="0.25">
      <c r="R2" t="s">
        <v>55</v>
      </c>
    </row>
    <row r="3" spans="2:18" x14ac:dyDescent="0.25">
      <c r="I3" s="120" t="s">
        <v>0</v>
      </c>
      <c r="J3" s="120"/>
      <c r="K3" s="120"/>
      <c r="L3" s="120"/>
    </row>
    <row r="4" spans="2:18" ht="15.75" x14ac:dyDescent="0.25">
      <c r="I4" s="121" t="s">
        <v>1</v>
      </c>
      <c r="J4" s="121"/>
      <c r="K4" s="121"/>
      <c r="L4" s="121"/>
    </row>
    <row r="6" spans="2:18" x14ac:dyDescent="0.25">
      <c r="D6" s="120" t="s">
        <v>56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</row>
    <row r="7" spans="2:18" x14ac:dyDescent="0.25">
      <c r="D7" s="2"/>
    </row>
    <row r="8" spans="2:18" x14ac:dyDescent="0.25">
      <c r="D8" s="2"/>
    </row>
    <row r="9" spans="2:18" x14ac:dyDescent="0.25">
      <c r="D9" s="2"/>
    </row>
    <row r="11" spans="2:18" x14ac:dyDescent="0.25">
      <c r="B11" t="s">
        <v>2</v>
      </c>
    </row>
    <row r="12" spans="2:18" x14ac:dyDescent="0.25">
      <c r="B12" t="s">
        <v>3</v>
      </c>
    </row>
    <row r="14" spans="2:18" x14ac:dyDescent="0.25">
      <c r="B14" s="3" t="s">
        <v>5</v>
      </c>
    </row>
    <row r="15" spans="2:18" x14ac:dyDescent="0.25">
      <c r="B15" s="4" t="s">
        <v>18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2:18" x14ac:dyDescent="0.25">
      <c r="B16" s="4" t="s">
        <v>17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23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23" ht="56.25" customHeight="1" x14ac:dyDescent="0.25">
      <c r="A18" s="129" t="s">
        <v>46</v>
      </c>
      <c r="B18" s="95" t="s">
        <v>42</v>
      </c>
      <c r="C18" s="98" t="s">
        <v>54</v>
      </c>
      <c r="D18" s="99"/>
      <c r="E18" s="99"/>
      <c r="F18" s="99"/>
      <c r="G18" s="99"/>
      <c r="H18" s="100"/>
      <c r="I18" s="98" t="s">
        <v>45</v>
      </c>
      <c r="J18" s="99"/>
      <c r="K18" s="99"/>
      <c r="L18" s="99"/>
      <c r="M18" s="99"/>
      <c r="N18" s="99"/>
      <c r="O18" s="99"/>
      <c r="P18" s="99"/>
      <c r="Q18" s="100"/>
      <c r="R18" s="95" t="s">
        <v>43</v>
      </c>
      <c r="S18" s="95" t="s">
        <v>47</v>
      </c>
      <c r="T18" s="95" t="s">
        <v>44</v>
      </c>
    </row>
    <row r="19" spans="1:23" ht="3" customHeight="1" x14ac:dyDescent="0.25">
      <c r="A19" s="130"/>
      <c r="B19" s="127"/>
      <c r="C19" s="101"/>
      <c r="D19" s="102"/>
      <c r="E19" s="102"/>
      <c r="F19" s="102"/>
      <c r="G19" s="102"/>
      <c r="H19" s="103"/>
      <c r="I19" s="101"/>
      <c r="J19" s="102"/>
      <c r="K19" s="102"/>
      <c r="L19" s="102"/>
      <c r="M19" s="102"/>
      <c r="N19" s="102"/>
      <c r="O19" s="102"/>
      <c r="P19" s="102"/>
      <c r="Q19" s="103"/>
      <c r="R19" s="96"/>
      <c r="S19" s="96"/>
      <c r="T19" s="96"/>
    </row>
    <row r="20" spans="1:23" ht="8.25" hidden="1" customHeight="1" x14ac:dyDescent="0.25">
      <c r="A20" s="130"/>
      <c r="B20" s="127"/>
      <c r="C20" s="101"/>
      <c r="D20" s="102"/>
      <c r="E20" s="102"/>
      <c r="F20" s="102"/>
      <c r="G20" s="102"/>
      <c r="H20" s="103"/>
      <c r="I20" s="101"/>
      <c r="J20" s="102"/>
      <c r="K20" s="102"/>
      <c r="L20" s="102"/>
      <c r="M20" s="102"/>
      <c r="N20" s="102"/>
      <c r="O20" s="102"/>
      <c r="P20" s="102"/>
      <c r="Q20" s="103"/>
      <c r="R20" s="96"/>
      <c r="S20" s="96"/>
      <c r="T20" s="96"/>
    </row>
    <row r="21" spans="1:23" ht="2.25" hidden="1" customHeight="1" x14ac:dyDescent="0.25">
      <c r="A21" s="130"/>
      <c r="B21" s="127"/>
      <c r="C21" s="106"/>
      <c r="D21" s="104"/>
      <c r="E21" s="104"/>
      <c r="F21" s="104"/>
      <c r="G21" s="104"/>
      <c r="H21" s="103"/>
      <c r="I21" s="101"/>
      <c r="J21" s="104"/>
      <c r="K21" s="104"/>
      <c r="L21" s="104"/>
      <c r="M21" s="104"/>
      <c r="N21" s="104"/>
      <c r="O21" s="104"/>
      <c r="P21" s="104"/>
      <c r="Q21" s="105"/>
      <c r="R21" s="96"/>
      <c r="S21" s="96"/>
      <c r="T21" s="96"/>
    </row>
    <row r="22" spans="1:23" ht="18" customHeight="1" x14ac:dyDescent="0.35">
      <c r="A22" s="131"/>
      <c r="B22" s="128"/>
      <c r="C22" s="29" t="s">
        <v>50</v>
      </c>
      <c r="D22" s="38"/>
      <c r="E22" s="39"/>
      <c r="F22" s="39"/>
      <c r="G22" s="39"/>
      <c r="H22" s="30" t="s">
        <v>4</v>
      </c>
      <c r="I22" s="31" t="s">
        <v>6</v>
      </c>
      <c r="J22" s="32" t="s">
        <v>7</v>
      </c>
      <c r="K22" s="33" t="s">
        <v>8</v>
      </c>
      <c r="L22" s="31" t="s">
        <v>9</v>
      </c>
      <c r="M22" s="33" t="s">
        <v>10</v>
      </c>
      <c r="N22" s="31" t="s">
        <v>11</v>
      </c>
      <c r="O22" s="33" t="s">
        <v>12</v>
      </c>
      <c r="P22" s="31" t="s">
        <v>13</v>
      </c>
      <c r="Q22" s="31" t="s">
        <v>14</v>
      </c>
      <c r="R22" s="97"/>
      <c r="S22" s="97"/>
      <c r="T22" s="97"/>
    </row>
    <row r="23" spans="1:23" ht="18" customHeight="1" x14ac:dyDescent="0.25">
      <c r="A23" s="64">
        <v>1</v>
      </c>
      <c r="B23" s="132" t="s">
        <v>15</v>
      </c>
      <c r="C23" s="78">
        <v>746222</v>
      </c>
      <c r="D23" s="114" t="s">
        <v>16</v>
      </c>
      <c r="E23" s="115"/>
      <c r="F23" s="115"/>
      <c r="G23" s="116"/>
      <c r="H23" s="48">
        <v>279326</v>
      </c>
      <c r="I23" s="155"/>
      <c r="J23" s="15" t="s">
        <v>19</v>
      </c>
      <c r="K23" s="15" t="s">
        <v>19</v>
      </c>
      <c r="L23" s="15" t="s">
        <v>19</v>
      </c>
      <c r="M23" s="15" t="s">
        <v>19</v>
      </c>
      <c r="N23" s="15" t="s">
        <v>19</v>
      </c>
      <c r="O23" s="15" t="s">
        <v>19</v>
      </c>
      <c r="P23" s="15" t="s">
        <v>19</v>
      </c>
      <c r="Q23" s="15" t="s">
        <v>19</v>
      </c>
      <c r="R23" s="49">
        <f>ROUND((H23*I23),2)</f>
        <v>0</v>
      </c>
      <c r="S23" s="50">
        <f>ROUND((R23*23/100),2)</f>
        <v>0</v>
      </c>
      <c r="T23" s="51">
        <f>R23+S23</f>
        <v>0</v>
      </c>
    </row>
    <row r="24" spans="1:23" x14ac:dyDescent="0.25">
      <c r="A24" s="118"/>
      <c r="B24" s="133"/>
      <c r="C24" s="79"/>
      <c r="D24" s="114" t="s">
        <v>20</v>
      </c>
      <c r="E24" s="115"/>
      <c r="F24" s="115"/>
      <c r="G24" s="116"/>
      <c r="H24" s="45">
        <v>4106</v>
      </c>
      <c r="I24" s="10" t="s">
        <v>19</v>
      </c>
      <c r="J24" s="151"/>
      <c r="K24" s="10" t="s">
        <v>19</v>
      </c>
      <c r="L24" s="10" t="s">
        <v>19</v>
      </c>
      <c r="M24" s="10" t="s">
        <v>19</v>
      </c>
      <c r="N24" s="10" t="s">
        <v>19</v>
      </c>
      <c r="O24" s="10" t="s">
        <v>19</v>
      </c>
      <c r="P24" s="10" t="s">
        <v>19</v>
      </c>
      <c r="Q24" s="10" t="s">
        <v>19</v>
      </c>
      <c r="R24" s="49">
        <f>ROUND((H24*J24),2)</f>
        <v>0</v>
      </c>
      <c r="S24" s="50">
        <f t="shared" ref="S24:S30" si="0">ROUND((R24*23/100),2)</f>
        <v>0</v>
      </c>
      <c r="T24" s="51">
        <f t="shared" ref="T24:T30" si="1">R24+S24</f>
        <v>0</v>
      </c>
      <c r="W24" s="150"/>
    </row>
    <row r="25" spans="1:23" x14ac:dyDescent="0.25">
      <c r="A25" s="118"/>
      <c r="B25" s="133"/>
      <c r="C25" s="79"/>
      <c r="D25" s="114" t="s">
        <v>21</v>
      </c>
      <c r="E25" s="115"/>
      <c r="F25" s="115"/>
      <c r="G25" s="116"/>
      <c r="H25" s="45">
        <v>171190</v>
      </c>
      <c r="I25" s="10" t="s">
        <v>19</v>
      </c>
      <c r="J25" s="10" t="s">
        <v>19</v>
      </c>
      <c r="K25" s="151"/>
      <c r="L25" s="10" t="s">
        <v>19</v>
      </c>
      <c r="M25" s="10" t="s">
        <v>19</v>
      </c>
      <c r="N25" s="10" t="s">
        <v>19</v>
      </c>
      <c r="O25" s="10" t="s">
        <v>19</v>
      </c>
      <c r="P25" s="10" t="s">
        <v>19</v>
      </c>
      <c r="Q25" s="10" t="s">
        <v>19</v>
      </c>
      <c r="R25" s="49">
        <f>ROUND((H25*K25),2)</f>
        <v>0</v>
      </c>
      <c r="S25" s="50">
        <f t="shared" si="0"/>
        <v>0</v>
      </c>
      <c r="T25" s="51">
        <f t="shared" si="1"/>
        <v>0</v>
      </c>
    </row>
    <row r="26" spans="1:23" x14ac:dyDescent="0.25">
      <c r="A26" s="118"/>
      <c r="B26" s="133"/>
      <c r="C26" s="79"/>
      <c r="D26" s="114" t="s">
        <v>22</v>
      </c>
      <c r="E26" s="115"/>
      <c r="F26" s="115"/>
      <c r="G26" s="116"/>
      <c r="H26" s="45">
        <v>10522</v>
      </c>
      <c r="I26" s="10" t="s">
        <v>19</v>
      </c>
      <c r="J26" s="10" t="s">
        <v>19</v>
      </c>
      <c r="K26" s="10" t="s">
        <v>19</v>
      </c>
      <c r="L26" s="151"/>
      <c r="M26" s="10" t="s">
        <v>19</v>
      </c>
      <c r="N26" s="10" t="s">
        <v>19</v>
      </c>
      <c r="O26" s="10" t="s">
        <v>19</v>
      </c>
      <c r="P26" s="10" t="s">
        <v>19</v>
      </c>
      <c r="Q26" s="10" t="s">
        <v>19</v>
      </c>
      <c r="R26" s="49">
        <f>ROUND((H26*L26),2)</f>
        <v>0</v>
      </c>
      <c r="S26" s="50">
        <f t="shared" si="0"/>
        <v>0</v>
      </c>
      <c r="T26" s="51">
        <f t="shared" si="1"/>
        <v>0</v>
      </c>
    </row>
    <row r="27" spans="1:23" x14ac:dyDescent="0.25">
      <c r="A27" s="118"/>
      <c r="B27" s="133"/>
      <c r="C27" s="79"/>
      <c r="D27" s="114" t="s">
        <v>23</v>
      </c>
      <c r="E27" s="115"/>
      <c r="F27" s="115"/>
      <c r="G27" s="116"/>
      <c r="H27" s="45">
        <v>243438</v>
      </c>
      <c r="I27" s="10" t="s">
        <v>19</v>
      </c>
      <c r="J27" s="10" t="s">
        <v>19</v>
      </c>
      <c r="K27" s="10" t="s">
        <v>19</v>
      </c>
      <c r="L27" s="10" t="s">
        <v>19</v>
      </c>
      <c r="M27" s="151"/>
      <c r="N27" s="10" t="s">
        <v>19</v>
      </c>
      <c r="O27" s="10" t="s">
        <v>19</v>
      </c>
      <c r="P27" s="10" t="s">
        <v>19</v>
      </c>
      <c r="Q27" s="10" t="s">
        <v>19</v>
      </c>
      <c r="R27" s="49">
        <f>ROUND((H27*M27),2)</f>
        <v>0</v>
      </c>
      <c r="S27" s="50">
        <f t="shared" si="0"/>
        <v>0</v>
      </c>
      <c r="T27" s="51">
        <f t="shared" si="1"/>
        <v>0</v>
      </c>
    </row>
    <row r="28" spans="1:23" x14ac:dyDescent="0.25">
      <c r="A28" s="118"/>
      <c r="B28" s="133"/>
      <c r="C28" s="79"/>
      <c r="D28" s="114" t="s">
        <v>24</v>
      </c>
      <c r="E28" s="115"/>
      <c r="F28" s="115"/>
      <c r="G28" s="116"/>
      <c r="H28" s="45">
        <v>28606</v>
      </c>
      <c r="I28" s="10" t="s">
        <v>19</v>
      </c>
      <c r="J28" s="10" t="s">
        <v>19</v>
      </c>
      <c r="K28" s="10" t="s">
        <v>19</v>
      </c>
      <c r="L28" s="10" t="s">
        <v>19</v>
      </c>
      <c r="M28" s="10" t="s">
        <v>19</v>
      </c>
      <c r="N28" s="151"/>
      <c r="O28" s="10" t="s">
        <v>19</v>
      </c>
      <c r="P28" s="10" t="s">
        <v>19</v>
      </c>
      <c r="Q28" s="10" t="s">
        <v>19</v>
      </c>
      <c r="R28" s="49">
        <f>ROUND((H28*N28),2)</f>
        <v>0</v>
      </c>
      <c r="S28" s="50">
        <f t="shared" si="0"/>
        <v>0</v>
      </c>
      <c r="T28" s="51">
        <f t="shared" si="1"/>
        <v>0</v>
      </c>
    </row>
    <row r="29" spans="1:23" x14ac:dyDescent="0.25">
      <c r="A29" s="118"/>
      <c r="B29" s="133"/>
      <c r="C29" s="79"/>
      <c r="D29" s="114" t="s">
        <v>25</v>
      </c>
      <c r="E29" s="115"/>
      <c r="F29" s="115"/>
      <c r="G29" s="116"/>
      <c r="H29" s="45">
        <v>2550</v>
      </c>
      <c r="I29" s="10" t="s">
        <v>19</v>
      </c>
      <c r="J29" s="10" t="s">
        <v>19</v>
      </c>
      <c r="K29" s="10" t="s">
        <v>19</v>
      </c>
      <c r="L29" s="10" t="s">
        <v>19</v>
      </c>
      <c r="M29" s="10" t="s">
        <v>19</v>
      </c>
      <c r="N29" s="10" t="s">
        <v>19</v>
      </c>
      <c r="O29" s="151"/>
      <c r="P29" s="10" t="s">
        <v>19</v>
      </c>
      <c r="Q29" s="10" t="s">
        <v>19</v>
      </c>
      <c r="R29" s="49">
        <f>ROUND((H29*O29),2)</f>
        <v>0</v>
      </c>
      <c r="S29" s="50">
        <f t="shared" si="0"/>
        <v>0</v>
      </c>
      <c r="T29" s="51">
        <f t="shared" si="1"/>
        <v>0</v>
      </c>
    </row>
    <row r="30" spans="1:23" ht="15.75" thickBot="1" x14ac:dyDescent="0.3">
      <c r="A30" s="65"/>
      <c r="B30" s="134"/>
      <c r="C30" s="113"/>
      <c r="D30" s="114" t="s">
        <v>26</v>
      </c>
      <c r="E30" s="115"/>
      <c r="F30" s="115"/>
      <c r="G30" s="116"/>
      <c r="H30" s="45">
        <v>6484</v>
      </c>
      <c r="I30" s="10" t="s">
        <v>19</v>
      </c>
      <c r="J30" s="10" t="s">
        <v>19</v>
      </c>
      <c r="K30" s="10" t="s">
        <v>19</v>
      </c>
      <c r="L30" s="10" t="s">
        <v>19</v>
      </c>
      <c r="M30" s="10" t="s">
        <v>19</v>
      </c>
      <c r="N30" s="10" t="s">
        <v>19</v>
      </c>
      <c r="O30" s="10" t="s">
        <v>19</v>
      </c>
      <c r="P30" s="151"/>
      <c r="Q30" s="10" t="s">
        <v>19</v>
      </c>
      <c r="R30" s="49">
        <f>ROUND((H30*P30),2)</f>
        <v>0</v>
      </c>
      <c r="S30" s="50">
        <f t="shared" si="0"/>
        <v>0</v>
      </c>
      <c r="T30" s="51">
        <f t="shared" si="1"/>
        <v>0</v>
      </c>
    </row>
    <row r="31" spans="1:23" ht="15.75" thickBot="1" x14ac:dyDescent="0.3">
      <c r="A31" s="69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34" t="s">
        <v>27</v>
      </c>
      <c r="T31" s="55">
        <f>SUM(T23:T30)</f>
        <v>0</v>
      </c>
    </row>
    <row r="32" spans="1:23" ht="18" customHeight="1" x14ac:dyDescent="0.25">
      <c r="A32" s="75" t="s">
        <v>41</v>
      </c>
      <c r="B32" s="109" t="s">
        <v>28</v>
      </c>
      <c r="C32" s="78">
        <v>39300</v>
      </c>
      <c r="D32" s="135" t="s">
        <v>16</v>
      </c>
      <c r="E32" s="136"/>
      <c r="F32" s="136"/>
      <c r="G32" s="137"/>
      <c r="H32" s="86">
        <v>39300</v>
      </c>
      <c r="I32" s="152"/>
      <c r="J32" s="58" t="s">
        <v>19</v>
      </c>
      <c r="K32" s="58" t="s">
        <v>19</v>
      </c>
      <c r="L32" s="58" t="s">
        <v>19</v>
      </c>
      <c r="M32" s="58" t="s">
        <v>19</v>
      </c>
      <c r="N32" s="58" t="s">
        <v>19</v>
      </c>
      <c r="O32" s="58" t="s">
        <v>19</v>
      </c>
      <c r="P32" s="123" t="s">
        <v>19</v>
      </c>
      <c r="Q32" s="125" t="s">
        <v>19</v>
      </c>
      <c r="R32" s="112">
        <f>ROUND((H32*I32),2)</f>
        <v>0</v>
      </c>
      <c r="S32" s="119">
        <f>ROUND((R32*23/100),2)</f>
        <v>0</v>
      </c>
      <c r="T32" s="111">
        <f>R32+S32</f>
        <v>0</v>
      </c>
    </row>
    <row r="33" spans="1:20" ht="15.75" thickBot="1" x14ac:dyDescent="0.3">
      <c r="A33" s="122"/>
      <c r="B33" s="110"/>
      <c r="C33" s="113"/>
      <c r="D33" s="138"/>
      <c r="E33" s="139"/>
      <c r="F33" s="139"/>
      <c r="G33" s="140"/>
      <c r="H33" s="141"/>
      <c r="I33" s="153"/>
      <c r="J33" s="73"/>
      <c r="K33" s="73"/>
      <c r="L33" s="73"/>
      <c r="M33" s="73"/>
      <c r="N33" s="73"/>
      <c r="O33" s="73"/>
      <c r="P33" s="124"/>
      <c r="Q33" s="126"/>
      <c r="R33" s="111"/>
      <c r="S33" s="111"/>
      <c r="T33" s="112"/>
    </row>
    <row r="34" spans="1:20" ht="15.75" thickBot="1" x14ac:dyDescent="0.3">
      <c r="A34" s="69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34" t="s">
        <v>27</v>
      </c>
      <c r="T34" s="22">
        <f>SUM(T32)</f>
        <v>0</v>
      </c>
    </row>
    <row r="35" spans="1:20" ht="15" customHeight="1" x14ac:dyDescent="0.25">
      <c r="A35" s="107" t="s">
        <v>52</v>
      </c>
      <c r="B35" s="109" t="s">
        <v>29</v>
      </c>
      <c r="C35" s="78">
        <v>44400</v>
      </c>
      <c r="D35" s="80" t="s">
        <v>16</v>
      </c>
      <c r="E35" s="81"/>
      <c r="F35" s="81"/>
      <c r="G35" s="82"/>
      <c r="H35" s="86">
        <v>44400</v>
      </c>
      <c r="I35" s="152"/>
      <c r="J35" s="58" t="s">
        <v>19</v>
      </c>
      <c r="K35" s="58" t="s">
        <v>19</v>
      </c>
      <c r="L35" s="58" t="s">
        <v>19</v>
      </c>
      <c r="M35" s="58" t="s">
        <v>19</v>
      </c>
      <c r="N35" s="58" t="s">
        <v>19</v>
      </c>
      <c r="O35" s="58" t="s">
        <v>19</v>
      </c>
      <c r="P35" s="58" t="s">
        <v>19</v>
      </c>
      <c r="Q35" s="58" t="s">
        <v>19</v>
      </c>
      <c r="R35" s="60">
        <f>ROUND((H35*I35),2)</f>
        <v>0</v>
      </c>
      <c r="S35" s="62">
        <f>ROUND((R35*23/100),2)</f>
        <v>0</v>
      </c>
      <c r="T35" s="63">
        <f>R35+S35</f>
        <v>0</v>
      </c>
    </row>
    <row r="36" spans="1:20" ht="15.75" thickBot="1" x14ac:dyDescent="0.3">
      <c r="A36" s="108"/>
      <c r="B36" s="110"/>
      <c r="C36" s="79"/>
      <c r="D36" s="83"/>
      <c r="E36" s="84"/>
      <c r="F36" s="84"/>
      <c r="G36" s="85"/>
      <c r="H36" s="87"/>
      <c r="I36" s="153"/>
      <c r="J36" s="59"/>
      <c r="K36" s="59"/>
      <c r="L36" s="59"/>
      <c r="M36" s="59"/>
      <c r="N36" s="59"/>
      <c r="O36" s="59"/>
      <c r="P36" s="59"/>
      <c r="Q36" s="59"/>
      <c r="R36" s="61"/>
      <c r="S36" s="63"/>
      <c r="T36" s="63"/>
    </row>
    <row r="37" spans="1:20" ht="15.75" thickBot="1" x14ac:dyDescent="0.3">
      <c r="A37" s="69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34" t="s">
        <v>27</v>
      </c>
      <c r="T37" s="22">
        <f>SUM(T35)</f>
        <v>0</v>
      </c>
    </row>
    <row r="38" spans="1:20" ht="15" customHeight="1" x14ac:dyDescent="0.25">
      <c r="A38" s="75" t="s">
        <v>53</v>
      </c>
      <c r="B38" s="76" t="s">
        <v>30</v>
      </c>
      <c r="C38" s="78">
        <v>21940</v>
      </c>
      <c r="D38" s="80" t="s">
        <v>16</v>
      </c>
      <c r="E38" s="81"/>
      <c r="F38" s="81"/>
      <c r="G38" s="82"/>
      <c r="H38" s="86">
        <v>21940</v>
      </c>
      <c r="I38" s="152"/>
      <c r="J38" s="58" t="s">
        <v>19</v>
      </c>
      <c r="K38" s="58" t="s">
        <v>19</v>
      </c>
      <c r="L38" s="58" t="s">
        <v>19</v>
      </c>
      <c r="M38" s="58" t="s">
        <v>19</v>
      </c>
      <c r="N38" s="58" t="s">
        <v>19</v>
      </c>
      <c r="O38" s="58" t="s">
        <v>19</v>
      </c>
      <c r="P38" s="58" t="s">
        <v>19</v>
      </c>
      <c r="Q38" s="58" t="s">
        <v>19</v>
      </c>
      <c r="R38" s="62">
        <f>ROUND((H38*I38),2)</f>
        <v>0</v>
      </c>
      <c r="S38" s="62">
        <f>ROUND((R38*23/100),2)</f>
        <v>0</v>
      </c>
      <c r="T38" s="56">
        <f>R38+S38</f>
        <v>0</v>
      </c>
    </row>
    <row r="39" spans="1:20" ht="15.75" thickBot="1" x14ac:dyDescent="0.3">
      <c r="A39" s="59"/>
      <c r="B39" s="77"/>
      <c r="C39" s="79"/>
      <c r="D39" s="83"/>
      <c r="E39" s="84"/>
      <c r="F39" s="84"/>
      <c r="G39" s="85"/>
      <c r="H39" s="87"/>
      <c r="I39" s="153"/>
      <c r="J39" s="59"/>
      <c r="K39" s="59"/>
      <c r="L39" s="59"/>
      <c r="M39" s="59"/>
      <c r="N39" s="59"/>
      <c r="O39" s="59"/>
      <c r="P39" s="59"/>
      <c r="Q39" s="73"/>
      <c r="R39" s="74"/>
      <c r="S39" s="74"/>
      <c r="T39" s="57"/>
    </row>
    <row r="40" spans="1:20" ht="15.75" thickBot="1" x14ac:dyDescent="0.3">
      <c r="A40" s="69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1"/>
      <c r="S40" s="34" t="s">
        <v>27</v>
      </c>
      <c r="T40" s="22">
        <f>SUM(T38)</f>
        <v>0</v>
      </c>
    </row>
    <row r="41" spans="1:20" ht="32.25" customHeight="1" thickBot="1" x14ac:dyDescent="0.3">
      <c r="A41" s="12">
        <v>5</v>
      </c>
      <c r="B41" s="13" t="s">
        <v>31</v>
      </c>
      <c r="C41" s="43">
        <v>81046</v>
      </c>
      <c r="D41" s="66" t="s">
        <v>48</v>
      </c>
      <c r="E41" s="67"/>
      <c r="F41" s="67"/>
      <c r="G41" s="68"/>
      <c r="H41" s="53">
        <v>81046</v>
      </c>
      <c r="I41" s="154"/>
      <c r="J41" s="25" t="s">
        <v>49</v>
      </c>
      <c r="K41" s="26" t="s">
        <v>49</v>
      </c>
      <c r="L41" s="25" t="s">
        <v>49</v>
      </c>
      <c r="M41" s="26" t="s">
        <v>49</v>
      </c>
      <c r="N41" s="25" t="s">
        <v>49</v>
      </c>
      <c r="O41" s="26" t="s">
        <v>49</v>
      </c>
      <c r="P41" s="25" t="s">
        <v>49</v>
      </c>
      <c r="Q41" s="25" t="s">
        <v>49</v>
      </c>
      <c r="R41" s="20">
        <f>ROUND((H41*I41),2)</f>
        <v>0</v>
      </c>
      <c r="S41" s="24">
        <f>ROUND((R41*23/100),2)</f>
        <v>0</v>
      </c>
      <c r="T41" s="20">
        <f>R41+S41</f>
        <v>0</v>
      </c>
    </row>
    <row r="42" spans="1:20" ht="15.75" thickBot="1" x14ac:dyDescent="0.3">
      <c r="A42" s="69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2"/>
      <c r="S42" s="35" t="s">
        <v>27</v>
      </c>
      <c r="T42" s="22">
        <f>SUM(T41)</f>
        <v>0</v>
      </c>
    </row>
    <row r="43" spans="1:20" ht="30.75" customHeight="1" x14ac:dyDescent="0.25">
      <c r="A43" s="64">
        <v>6</v>
      </c>
      <c r="B43" s="90" t="s">
        <v>32</v>
      </c>
      <c r="C43" s="88">
        <v>17182</v>
      </c>
      <c r="D43" s="92" t="s">
        <v>16</v>
      </c>
      <c r="E43" s="93"/>
      <c r="F43" s="93"/>
      <c r="G43" s="94"/>
      <c r="H43" s="45">
        <v>11194</v>
      </c>
      <c r="I43" s="156"/>
      <c r="J43" s="8" t="s">
        <v>19</v>
      </c>
      <c r="K43" s="6" t="s">
        <v>19</v>
      </c>
      <c r="L43" s="8" t="s">
        <v>19</v>
      </c>
      <c r="M43" s="6" t="s">
        <v>19</v>
      </c>
      <c r="N43" s="7" t="s">
        <v>19</v>
      </c>
      <c r="O43" s="6" t="s">
        <v>19</v>
      </c>
      <c r="P43" s="8" t="s">
        <v>19</v>
      </c>
      <c r="Q43" s="8" t="s">
        <v>19</v>
      </c>
      <c r="R43" s="20">
        <f t="shared" ref="R43" si="2">ROUND((H43*I43),2)</f>
        <v>0</v>
      </c>
      <c r="S43" s="20">
        <f t="shared" ref="S43:S59" si="3">ROUND((R43*23/100),2)</f>
        <v>0</v>
      </c>
      <c r="T43" s="23">
        <f t="shared" ref="T43:T44" si="4">R43+S43</f>
        <v>0</v>
      </c>
    </row>
    <row r="44" spans="1:20" ht="30.75" customHeight="1" thickBot="1" x14ac:dyDescent="0.3">
      <c r="A44" s="65"/>
      <c r="B44" s="91"/>
      <c r="C44" s="89"/>
      <c r="D44" s="92" t="s">
        <v>20</v>
      </c>
      <c r="E44" s="93"/>
      <c r="F44" s="93"/>
      <c r="G44" s="94"/>
      <c r="H44" s="54">
        <v>5988</v>
      </c>
      <c r="I44" s="11" t="s">
        <v>19</v>
      </c>
      <c r="J44" s="159"/>
      <c r="K44" s="6" t="s">
        <v>19</v>
      </c>
      <c r="L44" s="15" t="s">
        <v>19</v>
      </c>
      <c r="M44" s="6" t="s">
        <v>19</v>
      </c>
      <c r="N44" s="16" t="s">
        <v>19</v>
      </c>
      <c r="O44" s="6" t="s">
        <v>19</v>
      </c>
      <c r="P44" s="15" t="s">
        <v>19</v>
      </c>
      <c r="Q44" s="15" t="s">
        <v>19</v>
      </c>
      <c r="R44" s="20">
        <f>ROUND((H44*J44),2)</f>
        <v>0</v>
      </c>
      <c r="S44" s="20">
        <f t="shared" si="3"/>
        <v>0</v>
      </c>
      <c r="T44" s="19">
        <f t="shared" si="4"/>
        <v>0</v>
      </c>
    </row>
    <row r="45" spans="1:20" ht="15.75" thickBot="1" x14ac:dyDescent="0.3">
      <c r="A45" s="69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149"/>
      <c r="S45" s="36" t="s">
        <v>27</v>
      </c>
      <c r="T45" s="22">
        <f>SUM(T43:T44)</f>
        <v>0</v>
      </c>
    </row>
    <row r="46" spans="1:20" ht="45.75" thickBot="1" x14ac:dyDescent="0.3">
      <c r="A46" s="17">
        <v>7</v>
      </c>
      <c r="B46" s="13" t="s">
        <v>33</v>
      </c>
      <c r="C46" s="44">
        <v>27186</v>
      </c>
      <c r="D46" s="92" t="s">
        <v>16</v>
      </c>
      <c r="E46" s="93"/>
      <c r="F46" s="93"/>
      <c r="G46" s="94"/>
      <c r="H46" s="45">
        <v>27186</v>
      </c>
      <c r="I46" s="157"/>
      <c r="J46" s="15" t="s">
        <v>19</v>
      </c>
      <c r="K46" s="14" t="s">
        <v>19</v>
      </c>
      <c r="L46" s="15" t="s">
        <v>19</v>
      </c>
      <c r="M46" s="14" t="s">
        <v>19</v>
      </c>
      <c r="N46" s="15" t="s">
        <v>19</v>
      </c>
      <c r="O46" s="14" t="s">
        <v>19</v>
      </c>
      <c r="P46" s="15" t="s">
        <v>19</v>
      </c>
      <c r="Q46" s="15" t="s">
        <v>19</v>
      </c>
      <c r="R46" s="46">
        <f>ROUND((H46*I46),2)</f>
        <v>0</v>
      </c>
      <c r="S46" s="46">
        <f t="shared" si="3"/>
        <v>0</v>
      </c>
      <c r="T46" s="47">
        <f t="shared" ref="T46" si="5">R46+S46</f>
        <v>0</v>
      </c>
    </row>
    <row r="47" spans="1:20" ht="15.75" thickBot="1" x14ac:dyDescent="0.3">
      <c r="A47" s="42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145"/>
      <c r="S47" s="37" t="s">
        <v>27</v>
      </c>
      <c r="T47" s="22">
        <f>SUM(T46)</f>
        <v>0</v>
      </c>
    </row>
    <row r="48" spans="1:20" ht="18" customHeight="1" x14ac:dyDescent="0.25">
      <c r="A48" s="64">
        <v>8</v>
      </c>
      <c r="B48" s="146" t="s">
        <v>34</v>
      </c>
      <c r="C48" s="88">
        <v>18046</v>
      </c>
      <c r="D48" s="92" t="s">
        <v>16</v>
      </c>
      <c r="E48" s="93"/>
      <c r="F48" s="93"/>
      <c r="G48" s="94"/>
      <c r="H48" s="45">
        <v>4270</v>
      </c>
      <c r="I48" s="158"/>
      <c r="J48" s="9" t="s">
        <v>19</v>
      </c>
      <c r="K48" s="8" t="s">
        <v>19</v>
      </c>
      <c r="L48" s="6" t="s">
        <v>19</v>
      </c>
      <c r="M48" s="8" t="s">
        <v>19</v>
      </c>
      <c r="N48" s="6" t="s">
        <v>19</v>
      </c>
      <c r="O48" s="8" t="s">
        <v>19</v>
      </c>
      <c r="P48" s="6" t="s">
        <v>19</v>
      </c>
      <c r="Q48" s="8" t="s">
        <v>19</v>
      </c>
      <c r="R48" s="20">
        <f t="shared" ref="R48" si="6">ROUND((H48*I48),2)</f>
        <v>0</v>
      </c>
      <c r="S48" s="20">
        <f t="shared" si="3"/>
        <v>0</v>
      </c>
      <c r="T48" s="23">
        <f t="shared" ref="T48:T52" si="7">R48+S48</f>
        <v>0</v>
      </c>
    </row>
    <row r="49" spans="1:20" ht="18" customHeight="1" x14ac:dyDescent="0.25">
      <c r="A49" s="118"/>
      <c r="B49" s="148"/>
      <c r="C49" s="117"/>
      <c r="D49" s="114" t="s">
        <v>22</v>
      </c>
      <c r="E49" s="115"/>
      <c r="F49" s="115"/>
      <c r="G49" s="116"/>
      <c r="H49" s="52">
        <v>260</v>
      </c>
      <c r="I49" s="15" t="s">
        <v>19</v>
      </c>
      <c r="J49" s="15" t="s">
        <v>19</v>
      </c>
      <c r="K49" s="15" t="s">
        <v>19</v>
      </c>
      <c r="L49" s="161"/>
      <c r="M49" s="15" t="s">
        <v>19</v>
      </c>
      <c r="N49" s="14" t="s">
        <v>19</v>
      </c>
      <c r="O49" s="15" t="s">
        <v>19</v>
      </c>
      <c r="P49" s="14" t="s">
        <v>19</v>
      </c>
      <c r="Q49" s="15" t="s">
        <v>19</v>
      </c>
      <c r="R49" s="20">
        <f>ROUND((H49*L49),2)</f>
        <v>0</v>
      </c>
      <c r="S49" s="20">
        <f t="shared" si="3"/>
        <v>0</v>
      </c>
      <c r="T49" s="20">
        <f t="shared" si="7"/>
        <v>0</v>
      </c>
    </row>
    <row r="50" spans="1:20" ht="18" customHeight="1" x14ac:dyDescent="0.25">
      <c r="A50" s="118"/>
      <c r="B50" s="148"/>
      <c r="C50" s="117"/>
      <c r="D50" s="114" t="s">
        <v>24</v>
      </c>
      <c r="E50" s="115"/>
      <c r="F50" s="115"/>
      <c r="G50" s="116"/>
      <c r="H50" s="45">
        <v>392</v>
      </c>
      <c r="I50" s="15" t="s">
        <v>19</v>
      </c>
      <c r="J50" s="15" t="s">
        <v>19</v>
      </c>
      <c r="K50" s="15" t="s">
        <v>19</v>
      </c>
      <c r="L50" s="14" t="s">
        <v>19</v>
      </c>
      <c r="M50" s="15" t="s">
        <v>19</v>
      </c>
      <c r="N50" s="161"/>
      <c r="O50" s="15" t="s">
        <v>19</v>
      </c>
      <c r="P50" s="14" t="s">
        <v>19</v>
      </c>
      <c r="Q50" s="15" t="s">
        <v>19</v>
      </c>
      <c r="R50" s="20">
        <f>ROUND((H50*N50),2)</f>
        <v>0</v>
      </c>
      <c r="S50" s="20">
        <f t="shared" si="3"/>
        <v>0</v>
      </c>
      <c r="T50" s="20">
        <f t="shared" si="7"/>
        <v>0</v>
      </c>
    </row>
    <row r="51" spans="1:20" ht="18" customHeight="1" x14ac:dyDescent="0.25">
      <c r="A51" s="118"/>
      <c r="B51" s="148"/>
      <c r="C51" s="117"/>
      <c r="D51" s="114" t="s">
        <v>35</v>
      </c>
      <c r="E51" s="115"/>
      <c r="F51" s="115"/>
      <c r="G51" s="116"/>
      <c r="H51" s="52">
        <v>6102</v>
      </c>
      <c r="I51" s="15" t="s">
        <v>19</v>
      </c>
      <c r="J51" s="15" t="s">
        <v>19</v>
      </c>
      <c r="K51" s="15" t="s">
        <v>19</v>
      </c>
      <c r="L51" s="14" t="s">
        <v>19</v>
      </c>
      <c r="M51" s="15" t="s">
        <v>19</v>
      </c>
      <c r="N51" s="14" t="s">
        <v>19</v>
      </c>
      <c r="O51" s="159"/>
      <c r="P51" s="14" t="s">
        <v>19</v>
      </c>
      <c r="Q51" s="15" t="s">
        <v>19</v>
      </c>
      <c r="R51" s="20">
        <f>ROUND((H51*O51),2)</f>
        <v>0</v>
      </c>
      <c r="S51" s="20">
        <f t="shared" si="3"/>
        <v>0</v>
      </c>
      <c r="T51" s="20">
        <f t="shared" si="7"/>
        <v>0</v>
      </c>
    </row>
    <row r="52" spans="1:20" ht="18" customHeight="1" thickBot="1" x14ac:dyDescent="0.3">
      <c r="A52" s="65"/>
      <c r="B52" s="147"/>
      <c r="C52" s="89"/>
      <c r="D52" s="114" t="s">
        <v>26</v>
      </c>
      <c r="E52" s="115"/>
      <c r="F52" s="115"/>
      <c r="G52" s="116"/>
      <c r="H52" s="45">
        <v>7022</v>
      </c>
      <c r="I52" s="15" t="s">
        <v>19</v>
      </c>
      <c r="J52" s="15" t="s">
        <v>19</v>
      </c>
      <c r="K52" s="15" t="s">
        <v>19</v>
      </c>
      <c r="L52" s="14" t="s">
        <v>19</v>
      </c>
      <c r="M52" s="15" t="s">
        <v>19</v>
      </c>
      <c r="N52" s="14" t="s">
        <v>19</v>
      </c>
      <c r="O52" s="15" t="s">
        <v>19</v>
      </c>
      <c r="P52" s="162"/>
      <c r="Q52" s="15" t="s">
        <v>19</v>
      </c>
      <c r="R52" s="20">
        <f>ROUND((H52*P52),2)</f>
        <v>0</v>
      </c>
      <c r="S52" s="20">
        <f t="shared" si="3"/>
        <v>0</v>
      </c>
      <c r="T52" s="19">
        <f t="shared" si="7"/>
        <v>0</v>
      </c>
    </row>
    <row r="53" spans="1:20" ht="15.75" thickBot="1" x14ac:dyDescent="0.3">
      <c r="A53" s="69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34" t="s">
        <v>27</v>
      </c>
      <c r="T53" s="22">
        <f>SUM(T48:T52)</f>
        <v>0</v>
      </c>
    </row>
    <row r="54" spans="1:20" ht="60.75" thickBot="1" x14ac:dyDescent="0.3">
      <c r="A54" s="28" t="s">
        <v>51</v>
      </c>
      <c r="B54" s="18" t="s">
        <v>36</v>
      </c>
      <c r="C54" s="43">
        <v>17936</v>
      </c>
      <c r="D54" s="92" t="s">
        <v>16</v>
      </c>
      <c r="E54" s="93"/>
      <c r="F54" s="93"/>
      <c r="G54" s="94"/>
      <c r="H54" s="54">
        <v>17936</v>
      </c>
      <c r="I54" s="159"/>
      <c r="J54" s="14" t="s">
        <v>19</v>
      </c>
      <c r="K54" s="15" t="s">
        <v>19</v>
      </c>
      <c r="L54" s="14" t="s">
        <v>19</v>
      </c>
      <c r="M54" s="15" t="s">
        <v>19</v>
      </c>
      <c r="N54" s="14" t="s">
        <v>19</v>
      </c>
      <c r="O54" s="15" t="s">
        <v>19</v>
      </c>
      <c r="P54" s="14" t="s">
        <v>19</v>
      </c>
      <c r="Q54" s="15" t="s">
        <v>19</v>
      </c>
      <c r="R54" s="20">
        <f>ROUND((H54*I54),2)</f>
        <v>0</v>
      </c>
      <c r="S54" s="20">
        <f t="shared" si="3"/>
        <v>0</v>
      </c>
      <c r="T54" s="19">
        <f t="shared" ref="T54" si="8">R54+S54</f>
        <v>0</v>
      </c>
    </row>
    <row r="55" spans="1:20" ht="15.75" thickBot="1" x14ac:dyDescent="0.3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34" t="s">
        <v>27</v>
      </c>
      <c r="T55" s="22">
        <f>SUM(T54)</f>
        <v>0</v>
      </c>
    </row>
    <row r="56" spans="1:20" ht="48.75" customHeight="1" thickBot="1" x14ac:dyDescent="0.3">
      <c r="A56" s="17">
        <v>10</v>
      </c>
      <c r="B56" s="1" t="s">
        <v>37</v>
      </c>
      <c r="C56" s="43">
        <v>912164</v>
      </c>
      <c r="D56" s="92" t="s">
        <v>38</v>
      </c>
      <c r="E56" s="93"/>
      <c r="F56" s="93"/>
      <c r="G56" s="94"/>
      <c r="H56" s="21">
        <v>912164</v>
      </c>
      <c r="I56" s="15" t="s">
        <v>19</v>
      </c>
      <c r="J56" s="5" t="s">
        <v>19</v>
      </c>
      <c r="K56" s="15" t="s">
        <v>19</v>
      </c>
      <c r="L56" s="5" t="s">
        <v>19</v>
      </c>
      <c r="M56" s="15" t="s">
        <v>19</v>
      </c>
      <c r="N56" s="5" t="s">
        <v>19</v>
      </c>
      <c r="O56" s="15" t="s">
        <v>19</v>
      </c>
      <c r="P56" s="5" t="s">
        <v>19</v>
      </c>
      <c r="Q56" s="163"/>
      <c r="R56" s="20">
        <f>ROUND((H56*Q56),2)</f>
        <v>0</v>
      </c>
      <c r="S56" s="20">
        <f t="shared" si="3"/>
        <v>0</v>
      </c>
      <c r="T56" s="19">
        <f t="shared" ref="T56" si="9">R56+S56</f>
        <v>0</v>
      </c>
    </row>
    <row r="57" spans="1:20" ht="15.75" thickBot="1" x14ac:dyDescent="0.3">
      <c r="A57" s="69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1"/>
      <c r="S57" s="34" t="s">
        <v>27</v>
      </c>
      <c r="T57" s="22">
        <f>SUM(T56)</f>
        <v>0</v>
      </c>
    </row>
    <row r="58" spans="1:20" ht="24.95" customHeight="1" x14ac:dyDescent="0.25">
      <c r="A58" s="64">
        <v>11</v>
      </c>
      <c r="B58" s="146" t="s">
        <v>39</v>
      </c>
      <c r="C58" s="78">
        <v>258130</v>
      </c>
      <c r="D58" s="92" t="s">
        <v>16</v>
      </c>
      <c r="E58" s="93"/>
      <c r="F58" s="93"/>
      <c r="G58" s="94"/>
      <c r="H58" s="45">
        <v>132726</v>
      </c>
      <c r="I58" s="160"/>
      <c r="J58" s="5" t="s">
        <v>19</v>
      </c>
      <c r="K58" s="8" t="s">
        <v>19</v>
      </c>
      <c r="L58" s="5" t="s">
        <v>19</v>
      </c>
      <c r="M58" s="8" t="s">
        <v>19</v>
      </c>
      <c r="N58" s="5" t="s">
        <v>19</v>
      </c>
      <c r="O58" s="8" t="s">
        <v>19</v>
      </c>
      <c r="P58" s="5" t="s">
        <v>19</v>
      </c>
      <c r="Q58" s="8" t="s">
        <v>19</v>
      </c>
      <c r="R58" s="20">
        <f>ROUND((H58*I58),2)</f>
        <v>0</v>
      </c>
      <c r="S58" s="20">
        <f t="shared" si="3"/>
        <v>0</v>
      </c>
      <c r="T58" s="19">
        <f t="shared" ref="T58:T59" si="10">R58+S58</f>
        <v>0</v>
      </c>
    </row>
    <row r="59" spans="1:20" ht="24.95" customHeight="1" thickBot="1" x14ac:dyDescent="0.3">
      <c r="A59" s="65"/>
      <c r="B59" s="147"/>
      <c r="C59" s="113"/>
      <c r="D59" s="92" t="s">
        <v>38</v>
      </c>
      <c r="E59" s="93"/>
      <c r="F59" s="93"/>
      <c r="G59" s="94"/>
      <c r="H59" s="45">
        <v>125404</v>
      </c>
      <c r="I59" s="15" t="s">
        <v>19</v>
      </c>
      <c r="J59" s="14" t="s">
        <v>19</v>
      </c>
      <c r="K59" s="15" t="s">
        <v>19</v>
      </c>
      <c r="L59" s="14" t="s">
        <v>19</v>
      </c>
      <c r="M59" s="15" t="s">
        <v>19</v>
      </c>
      <c r="N59" s="14" t="s">
        <v>19</v>
      </c>
      <c r="O59" s="15" t="s">
        <v>19</v>
      </c>
      <c r="P59" s="14" t="s">
        <v>19</v>
      </c>
      <c r="Q59" s="159"/>
      <c r="R59" s="20">
        <f>ROUND((H59*Q59),2)</f>
        <v>0</v>
      </c>
      <c r="S59" s="20">
        <f t="shared" si="3"/>
        <v>0</v>
      </c>
      <c r="T59" s="19">
        <f t="shared" si="10"/>
        <v>0</v>
      </c>
    </row>
    <row r="60" spans="1:20" ht="15.75" thickBot="1" x14ac:dyDescent="0.3">
      <c r="A60" s="142"/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35" t="s">
        <v>27</v>
      </c>
      <c r="T60" s="27">
        <f>SUM(T58:T59)</f>
        <v>0</v>
      </c>
    </row>
    <row r="61" spans="1:20" ht="15.75" thickBot="1" x14ac:dyDescent="0.3">
      <c r="A61" s="144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40" t="s">
        <v>40</v>
      </c>
      <c r="T61" s="41">
        <f>SUM(T31,T34,T37,T40,T42,T45,T47,T53,T55,T57,T60)</f>
        <v>0</v>
      </c>
    </row>
  </sheetData>
  <mergeCells count="105">
    <mergeCell ref="B32:B33"/>
    <mergeCell ref="C32:C33"/>
    <mergeCell ref="D32:G33"/>
    <mergeCell ref="H32:H33"/>
    <mergeCell ref="A60:R61"/>
    <mergeCell ref="D54:G54"/>
    <mergeCell ref="A55:R55"/>
    <mergeCell ref="D56:G56"/>
    <mergeCell ref="A57:R57"/>
    <mergeCell ref="B58:B59"/>
    <mergeCell ref="A53:R53"/>
    <mergeCell ref="D46:G46"/>
    <mergeCell ref="D48:G48"/>
    <mergeCell ref="D49:G49"/>
    <mergeCell ref="D50:G50"/>
    <mergeCell ref="A58:A59"/>
    <mergeCell ref="C58:C59"/>
    <mergeCell ref="D58:G58"/>
    <mergeCell ref="D59:G59"/>
    <mergeCell ref="B48:B52"/>
    <mergeCell ref="D44:G44"/>
    <mergeCell ref="A45:R45"/>
    <mergeCell ref="B47:R47"/>
    <mergeCell ref="D51:G51"/>
    <mergeCell ref="D52:G52"/>
    <mergeCell ref="C48:C52"/>
    <mergeCell ref="A48:A52"/>
    <mergeCell ref="S32:S33"/>
    <mergeCell ref="I3:L3"/>
    <mergeCell ref="I4:L4"/>
    <mergeCell ref="A23:A30"/>
    <mergeCell ref="A34:R34"/>
    <mergeCell ref="A32:A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D6:P6"/>
    <mergeCell ref="B18:B22"/>
    <mergeCell ref="A18:A22"/>
    <mergeCell ref="B23:B30"/>
    <mergeCell ref="T32:T33"/>
    <mergeCell ref="C23:C30"/>
    <mergeCell ref="D23:G23"/>
    <mergeCell ref="D24:G24"/>
    <mergeCell ref="D25:G25"/>
    <mergeCell ref="D26:G26"/>
    <mergeCell ref="D27:G27"/>
    <mergeCell ref="D28:G28"/>
    <mergeCell ref="D29:G29"/>
    <mergeCell ref="D30:G30"/>
    <mergeCell ref="T18:T22"/>
    <mergeCell ref="A31:R31"/>
    <mergeCell ref="P35:P36"/>
    <mergeCell ref="I18:Q21"/>
    <mergeCell ref="R18:R22"/>
    <mergeCell ref="S18:S22"/>
    <mergeCell ref="C18:H21"/>
    <mergeCell ref="M38:M39"/>
    <mergeCell ref="N38:N39"/>
    <mergeCell ref="O38:O39"/>
    <mergeCell ref="A37:R37"/>
    <mergeCell ref="A35:A36"/>
    <mergeCell ref="B35:B36"/>
    <mergeCell ref="C35:C36"/>
    <mergeCell ref="D35:G36"/>
    <mergeCell ref="H35:H36"/>
    <mergeCell ref="I35:I36"/>
    <mergeCell ref="J35:J36"/>
    <mergeCell ref="K35:K36"/>
    <mergeCell ref="L35:L36"/>
    <mergeCell ref="M35:M36"/>
    <mergeCell ref="N35:N36"/>
    <mergeCell ref="O35:O36"/>
    <mergeCell ref="S38:S39"/>
    <mergeCell ref="T38:T39"/>
    <mergeCell ref="Q35:Q36"/>
    <mergeCell ref="R35:R36"/>
    <mergeCell ref="S35:S36"/>
    <mergeCell ref="T35:T36"/>
    <mergeCell ref="A43:A44"/>
    <mergeCell ref="D41:G41"/>
    <mergeCell ref="A40:R40"/>
    <mergeCell ref="A42:R42"/>
    <mergeCell ref="P38:P39"/>
    <mergeCell ref="Q38:Q39"/>
    <mergeCell ref="R38:R39"/>
    <mergeCell ref="A38:A39"/>
    <mergeCell ref="B38:B39"/>
    <mergeCell ref="C38:C39"/>
    <mergeCell ref="D38:G39"/>
    <mergeCell ref="H38:H39"/>
    <mergeCell ref="I38:I39"/>
    <mergeCell ref="J38:J39"/>
    <mergeCell ref="K38:K39"/>
    <mergeCell ref="L38:L39"/>
    <mergeCell ref="C43:C44"/>
    <mergeCell ref="B43:B44"/>
    <mergeCell ref="D43:G43"/>
  </mergeCells>
  <pageMargins left="0.7" right="0.7" top="0.75" bottom="0.75" header="0.3" footer="0.3"/>
  <pageSetup paperSize="8" orientation="landscape" r:id="rId1"/>
  <ignoredErrors>
    <ignoredError sqref="T31 T41 A42:T42 A44:G44 A43:B43 J43:T43 I44 K44:Q44 T45 T47 R49 T53 T55:T57 D43:G43" formula="1"/>
    <ignoredError sqref="S44:T44" evalError="1" formula="1"/>
    <ignoredError sqref="S54:T54 T58 S5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Szczygieł</dc:creator>
  <cp:lastModifiedBy>Krzysztof Bracha</cp:lastModifiedBy>
  <cp:lastPrinted>2024-06-26T06:33:59Z</cp:lastPrinted>
  <dcterms:created xsi:type="dcterms:W3CDTF">2015-06-05T18:19:34Z</dcterms:created>
  <dcterms:modified xsi:type="dcterms:W3CDTF">2024-10-02T13:21:25Z</dcterms:modified>
</cp:coreProperties>
</file>